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ta\Dropbox\Lietvedība\LSFP\LSFP 2022\"/>
    </mc:Choice>
  </mc:AlternateContent>
  <xr:revisionPtr revIDLastSave="0" documentId="13_ncr:1_{FBDAB4E5-4858-4747-9A27-ADC7E07071FF}" xr6:coauthVersionLast="47" xr6:coauthVersionMax="47" xr10:uidLastSave="{00000000-0000-0000-0000-000000000000}"/>
  <bookViews>
    <workbookView xWindow="-108" yWindow="-108" windowWidth="23256" windowHeight="12456" xr2:uid="{9B811821-3F9C-4AE7-8B44-F4027F2E3B6D}"/>
  </bookViews>
  <sheets>
    <sheet name="Atskaite_0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7" i="1" l="1"/>
  <c r="F79" i="1"/>
  <c r="C79" i="1"/>
  <c r="G79" i="1" s="1"/>
  <c r="B79" i="1"/>
  <c r="F78" i="1"/>
  <c r="C78" i="1"/>
  <c r="B78" i="1"/>
  <c r="F77" i="1"/>
  <c r="E77" i="1"/>
  <c r="E80" i="1" s="1"/>
  <c r="D77" i="1"/>
  <c r="C77" i="1"/>
  <c r="F76" i="1"/>
  <c r="G76" i="1" s="1"/>
  <c r="B76" i="1"/>
  <c r="G75" i="1"/>
  <c r="F75" i="1"/>
  <c r="B75" i="1"/>
  <c r="F74" i="1"/>
  <c r="G74" i="1" s="1"/>
  <c r="B74" i="1"/>
  <c r="F73" i="1"/>
  <c r="G73" i="1" s="1"/>
  <c r="B73" i="1"/>
  <c r="G72" i="1"/>
  <c r="F72" i="1"/>
  <c r="B72" i="1"/>
  <c r="D71" i="1"/>
  <c r="D67" i="1" s="1"/>
  <c r="C71" i="1"/>
  <c r="B71" i="1"/>
  <c r="F70" i="1"/>
  <c r="G70" i="1" s="1"/>
  <c r="B70" i="1"/>
  <c r="D69" i="1"/>
  <c r="F69" i="1" s="1"/>
  <c r="C69" i="1"/>
  <c r="B69" i="1"/>
  <c r="G68" i="1"/>
  <c r="F68" i="1"/>
  <c r="C68" i="1"/>
  <c r="B68" i="1"/>
  <c r="E67" i="1"/>
  <c r="A64" i="1"/>
  <c r="A58" i="1"/>
  <c r="E31" i="1"/>
  <c r="C31" i="1"/>
  <c r="E21" i="1"/>
  <c r="D21" i="1"/>
  <c r="D31" i="1" s="1"/>
  <c r="D13" i="1"/>
  <c r="D32" i="1" s="1"/>
  <c r="E12" i="1" s="1"/>
  <c r="E32" i="1" s="1"/>
  <c r="A2" i="1"/>
  <c r="A56" i="1" s="1"/>
  <c r="G78" i="1" l="1"/>
  <c r="C67" i="1"/>
  <c r="C80" i="1" s="1"/>
  <c r="D80" i="1"/>
  <c r="F67" i="1"/>
  <c r="G67" i="1"/>
  <c r="G69" i="1"/>
  <c r="F80" i="1"/>
  <c r="G77" i="1"/>
  <c r="G80" i="1" s="1"/>
  <c r="F71" i="1"/>
  <c r="G71" i="1" s="1"/>
</calcChain>
</file>

<file path=xl/sharedStrings.xml><?xml version="1.0" encoding="utf-8"?>
<sst xmlns="http://schemas.openxmlformats.org/spreadsheetml/2006/main" count="65" uniqueCount="56">
  <si>
    <t>Latvijas Motosporta Federācija</t>
  </si>
  <si>
    <t>(Organizācijas (federācijas) nosaukums)</t>
  </si>
  <si>
    <t>ATSKAITE par LSFP VKS LVM dāvinājuma (ziedojuma) līdzekļu (dotācijas) izlietojumu</t>
  </si>
  <si>
    <t xml:space="preserve"> pa EK kodiem      </t>
  </si>
  <si>
    <t xml:space="preserve">  1.daļa</t>
  </si>
  <si>
    <t>par 2022. gada septembra mēnesi</t>
  </si>
  <si>
    <t>EK kods</t>
  </si>
  <si>
    <t>Izdevumu veids</t>
  </si>
  <si>
    <t>Apstiprināts tāmē gadam</t>
  </si>
  <si>
    <t>Saņemtie/izlie- totie līdzekļi par iepriekšējo periodu</t>
  </si>
  <si>
    <t>Atskaites mēnesī saņemtie/izlie- totie līdzekļi</t>
  </si>
  <si>
    <t>Atlikums perioda sākumā</t>
  </si>
  <si>
    <t>Dotācija</t>
  </si>
  <si>
    <t>Mēnešalga</t>
  </si>
  <si>
    <t>Atalgojums fiziskajām personām uz tiesiskās attiecības regulējošu dokumentu pamata</t>
  </si>
  <si>
    <t>Darba devēja VSAOI</t>
  </si>
  <si>
    <t>Iekšzemes darba un dienesta komandējumi</t>
  </si>
  <si>
    <t>Ārvalstu darba un dienesta komandējumi</t>
  </si>
  <si>
    <t>Izdevumi par sakaru pakalpojumiem</t>
  </si>
  <si>
    <t>Izdevumi par komunālajiem pakalpojumiem</t>
  </si>
  <si>
    <t>Dažādi pakalpojumi</t>
  </si>
  <si>
    <t>Remontdarbi un iestāžu uzturēšanas pakalpojumi (izņemot kapitālo remontu)</t>
  </si>
  <si>
    <t>Informācijas tehnoloģiju pakalpojumi</t>
  </si>
  <si>
    <t>Īre un noma</t>
  </si>
  <si>
    <t>Izdevumi par dažādām precēm un inventāru</t>
  </si>
  <si>
    <t>Iestāžu uzturēšanas materiāli un preces</t>
  </si>
  <si>
    <t>Pārējās preces</t>
  </si>
  <si>
    <t>Valsts un pašvaldību budžeta dotācija biedrībām</t>
  </si>
  <si>
    <t>Pārējie pamatlīdzekļi</t>
  </si>
  <si>
    <t>Biedra naudas, dalības maksa un iemaksas starptautiskajās institūcijās</t>
  </si>
  <si>
    <t>Kopā izdevumi</t>
  </si>
  <si>
    <t>Atlikums  perioda beigās</t>
  </si>
  <si>
    <t>EKK piemērošanu skatīt MKN Nr. 1031, https://likumi.lv/doc.php?id=124833</t>
  </si>
  <si>
    <r>
      <rPr>
        <b/>
        <u/>
        <sz val="10"/>
        <color indexed="8"/>
        <rFont val="Arial"/>
        <family val="2"/>
        <charset val="186"/>
      </rPr>
      <t>Atskaitei pievienojamie dokumenti: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 </t>
    </r>
  </si>
  <si>
    <t xml:space="preserve">1. Apstiprināts Valsts kases konta izraksts; </t>
  </si>
  <si>
    <t xml:space="preserve"> 2. Pirmdokumentu kopijas </t>
  </si>
  <si>
    <t>LaMSF ģenerālsekretāre</t>
  </si>
  <si>
    <t>Egija Skurbe</t>
  </si>
  <si>
    <t>(paraksts)</t>
  </si>
  <si>
    <t>(vārds, uzvārds)</t>
  </si>
  <si>
    <t>2022.gada 6. oktobris</t>
  </si>
  <si>
    <t>Sagatavotājs, telefons:</t>
  </si>
  <si>
    <t>Veilande, 20217527</t>
  </si>
  <si>
    <t>2.daļa</t>
  </si>
  <si>
    <t>atbilstoši Tāmē plānotajām aktivitātēm</t>
  </si>
  <si>
    <t>Nr.p.k.</t>
  </si>
  <si>
    <t>Pasākuma, aktivitātes nosaukums (atbilstoši Tāmei)</t>
  </si>
  <si>
    <t>Saņemtie/izlietotie līdzekļi par iepriekšējo periodu</t>
  </si>
  <si>
    <t>Atskaites mēnesī saņemtie/izlietotie līdzekļi</t>
  </si>
  <si>
    <t>Izlietots kopā</t>
  </si>
  <si>
    <t>Starpība</t>
  </si>
  <si>
    <t>1. Finansējums plānotajām aktivitātēm</t>
  </si>
  <si>
    <t>2. Finansējums federācijas administratīvo izdevumu segšanai</t>
  </si>
  <si>
    <t>KOPĀ:</t>
  </si>
  <si>
    <t>* Oranži iekrāsotos lauciņus organizācija (federācija)  aizpilda pašrocīgi</t>
  </si>
  <si>
    <t>** Zaļi iekrāsotie lauciņi satur formulas, taču, nepieciešamības gadījumā, organizācija (federācija) tos var mainīt pašrocīgi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</si>
</sst>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u/>
      <sz val="10"/>
      <color theme="10"/>
      <name val="Arial"/>
      <family val="2"/>
      <charset val="186"/>
    </font>
    <font>
      <sz val="10"/>
      <color indexed="8"/>
      <name val="Arial"/>
      <family val="2"/>
      <charset val="186"/>
    </font>
    <font>
      <b/>
      <u/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sz val="8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1" applyBorder="1" applyAlignment="1">
      <alignment horizontal="left" vertical="center" wrapText="1"/>
    </xf>
    <xf numFmtId="0" fontId="3" fillId="0" borderId="6" xfId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center"/>
    </xf>
    <xf numFmtId="4" fontId="4" fillId="2" borderId="7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8" fillId="3" borderId="0" xfId="2" applyFill="1" applyAlignment="1">
      <alignment horizontal="left" vertical="center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8" fillId="0" borderId="0" xfId="2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2" fontId="6" fillId="4" borderId="6" xfId="0" applyNumberFormat="1" applyFont="1" applyFill="1" applyBorder="1" applyAlignment="1">
      <alignment horizontal="center"/>
    </xf>
    <xf numFmtId="0" fontId="3" fillId="3" borderId="0" xfId="0" applyFont="1" applyFill="1"/>
    <xf numFmtId="0" fontId="13" fillId="3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2" fontId="3" fillId="4" borderId="6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Continuous"/>
    </xf>
    <xf numFmtId="2" fontId="3" fillId="5" borderId="6" xfId="0" applyNumberFormat="1" applyFont="1" applyFill="1" applyBorder="1" applyAlignment="1">
      <alignment horizontal="center"/>
    </xf>
    <xf numFmtId="2" fontId="3" fillId="5" borderId="6" xfId="0" applyNumberFormat="1" applyFont="1" applyFill="1" applyBorder="1" applyAlignment="1">
      <alignment horizontal="centerContinuous"/>
    </xf>
    <xf numFmtId="0" fontId="3" fillId="5" borderId="6" xfId="0" applyFont="1" applyFill="1" applyBorder="1" applyAlignment="1">
      <alignment horizontal="center"/>
    </xf>
    <xf numFmtId="0" fontId="3" fillId="5" borderId="6" xfId="0" applyFont="1" applyFill="1" applyBorder="1"/>
    <xf numFmtId="2" fontId="6" fillId="4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3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 vertical="center"/>
    </xf>
    <xf numFmtId="0" fontId="15" fillId="0" borderId="0" xfId="0" applyFont="1"/>
    <xf numFmtId="0" fontId="3" fillId="4" borderId="6" xfId="0" applyFont="1" applyFill="1" applyBorder="1"/>
    <xf numFmtId="0" fontId="6" fillId="4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</cellXfs>
  <cellStyles count="3">
    <cellStyle name="Hyperlink" xfId="2" builtinId="8"/>
    <cellStyle name="Normal" xfId="0" builtinId="0"/>
    <cellStyle name="Normal_Sheet1" xfId="1" xr:uid="{0981BFEA-EADF-4445-A0D9-7AC83094C1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SFP_veidl_2022_VKS_LVM_krit&#275;riji_3105_Citade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āme"/>
      <sheetName val="Finansēšanas plāns"/>
      <sheetName val="Atskaite_06"/>
      <sheetName val="Atskaite_08"/>
      <sheetName val="Atskaite_09"/>
    </sheetNames>
    <sheetDataSet>
      <sheetData sheetId="0">
        <row r="2">
          <cell r="A2" t="str">
            <v>Sadarbības līgums Nr. 2.2.2.1-22/21</v>
          </cell>
        </row>
        <row r="13">
          <cell r="C13" t="str">
            <v>Latvijas solo motokorsa izlases dalība Pasaules Nāciju kausā</v>
          </cell>
          <cell r="W13">
            <v>2200</v>
          </cell>
        </row>
        <row r="14">
          <cell r="C14" t="str">
            <v>Motosporta publicitates veidošana (TV translācija)</v>
          </cell>
          <cell r="W14">
            <v>3000</v>
          </cell>
        </row>
        <row r="17">
          <cell r="C17" t="str">
            <v>Latvijas čempionāts Motokorsā</v>
          </cell>
        </row>
        <row r="19">
          <cell r="C19" t="str">
            <v>Sacensību organizešana Pieaugušo čempionati,Nacionalie kausi</v>
          </cell>
          <cell r="W19">
            <v>5986</v>
          </cell>
        </row>
        <row r="20">
          <cell r="C20" t="str">
            <v>Latvijas Amatieru čempionāts motokorsā</v>
          </cell>
        </row>
        <row r="21">
          <cell r="C21" t="str">
            <v>Latvijas Amatieru čempionāts motokorsā</v>
          </cell>
        </row>
        <row r="22">
          <cell r="C22" t="str">
            <v>Latvijas Amatieru čempionāts motokorsā</v>
          </cell>
        </row>
        <row r="23">
          <cell r="C23" t="str">
            <v>Latvijas Amatieru čempionāts motokorsā</v>
          </cell>
        </row>
        <row r="24">
          <cell r="C24" t="str">
            <v>Nacionālais kauss Motokrosā</v>
          </cell>
        </row>
        <row r="31">
          <cell r="C31" t="str">
            <v>Administrācijas izmaksas</v>
          </cell>
          <cell r="W31">
            <v>996</v>
          </cell>
        </row>
        <row r="32">
          <cell r="C32" t="str">
            <v>LaMF delegatu pārstāvniecība FIM E kongresā</v>
          </cell>
          <cell r="W32">
            <v>1800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AC644-A3E6-4D1E-993F-F0DAD1849E45}">
  <sheetPr>
    <pageSetUpPr fitToPage="1"/>
  </sheetPr>
  <dimension ref="A1:G94"/>
  <sheetViews>
    <sheetView tabSelected="1" view="pageLayout" topLeftCell="A16" zoomScaleNormal="98" workbookViewId="0">
      <selection activeCell="A4" sqref="A4:E4"/>
    </sheetView>
  </sheetViews>
  <sheetFormatPr defaultColWidth="8.6640625" defaultRowHeight="13.2" x14ac:dyDescent="0.25"/>
  <cols>
    <col min="1" max="1" width="6.5546875" style="3" customWidth="1"/>
    <col min="2" max="2" width="46.44140625" style="3" customWidth="1"/>
    <col min="3" max="3" width="12.88671875" style="3" customWidth="1"/>
    <col min="4" max="4" width="13.88671875" style="3" customWidth="1"/>
    <col min="5" max="5" width="14.109375" style="3" customWidth="1"/>
    <col min="6" max="16384" width="8.6640625" style="3"/>
  </cols>
  <sheetData>
    <row r="1" spans="1:5" s="2" customFormat="1" ht="15.6" x14ac:dyDescent="0.3">
      <c r="A1" s="1"/>
    </row>
    <row r="2" spans="1:5" s="2" customFormat="1" ht="15.6" x14ac:dyDescent="0.3">
      <c r="A2" s="1" t="str">
        <f>[1]Tāme!A2</f>
        <v>Sadarbības līgums Nr. 2.2.2.1-22/21</v>
      </c>
    </row>
    <row r="3" spans="1:5" s="2" customFormat="1" ht="20.100000000000001" customHeight="1" x14ac:dyDescent="0.3">
      <c r="A3" s="82" t="s">
        <v>0</v>
      </c>
      <c r="B3" s="82"/>
      <c r="C3" s="82"/>
      <c r="D3" s="82"/>
      <c r="E3" s="82"/>
    </row>
    <row r="4" spans="1:5" x14ac:dyDescent="0.25">
      <c r="A4" s="83" t="s">
        <v>1</v>
      </c>
      <c r="B4" s="83"/>
      <c r="C4" s="83"/>
      <c r="D4" s="83"/>
      <c r="E4" s="83"/>
    </row>
    <row r="5" spans="1:5" s="2" customFormat="1" ht="8.4" customHeight="1" x14ac:dyDescent="0.3">
      <c r="A5" s="4"/>
      <c r="B5" s="4"/>
      <c r="C5" s="4"/>
      <c r="D5" s="4"/>
      <c r="E5" s="4"/>
    </row>
    <row r="6" spans="1:5" s="2" customFormat="1" ht="15" customHeight="1" x14ac:dyDescent="0.25">
      <c r="A6" s="84" t="s">
        <v>2</v>
      </c>
      <c r="B6" s="84"/>
      <c r="C6" s="84"/>
      <c r="D6" s="84"/>
      <c r="E6" s="84"/>
    </row>
    <row r="7" spans="1:5" s="2" customFormat="1" ht="15" customHeight="1" x14ac:dyDescent="0.3">
      <c r="A7" s="85" t="s">
        <v>3</v>
      </c>
      <c r="B7" s="85"/>
      <c r="C7" s="85"/>
      <c r="D7" s="85"/>
      <c r="E7" s="5" t="s">
        <v>4</v>
      </c>
    </row>
    <row r="8" spans="1:5" s="2" customFormat="1" ht="13.5" customHeight="1" x14ac:dyDescent="0.3">
      <c r="A8" s="85"/>
      <c r="B8" s="85"/>
      <c r="C8" s="85"/>
      <c r="D8" s="85"/>
      <c r="E8" s="85"/>
    </row>
    <row r="9" spans="1:5" s="2" customFormat="1" ht="15.6" customHeight="1" x14ac:dyDescent="0.3">
      <c r="A9" s="2" t="s">
        <v>5</v>
      </c>
      <c r="B9" s="6"/>
      <c r="D9" s="7"/>
      <c r="E9" s="4"/>
    </row>
    <row r="10" spans="1:5" ht="6.9" customHeight="1" thickBot="1" x14ac:dyDescent="0.3">
      <c r="A10" s="8"/>
      <c r="B10" s="9"/>
      <c r="C10" s="10"/>
    </row>
    <row r="11" spans="1:5" ht="60.6" customHeight="1" x14ac:dyDescent="0.25">
      <c r="A11" s="11" t="s">
        <v>6</v>
      </c>
      <c r="B11" s="12" t="s">
        <v>7</v>
      </c>
      <c r="C11" s="12" t="s">
        <v>8</v>
      </c>
      <c r="D11" s="12" t="s">
        <v>9</v>
      </c>
      <c r="E11" s="13" t="s">
        <v>10</v>
      </c>
    </row>
    <row r="12" spans="1:5" ht="13.8" x14ac:dyDescent="0.25">
      <c r="A12" s="14"/>
      <c r="B12" s="15" t="s">
        <v>11</v>
      </c>
      <c r="C12" s="16"/>
      <c r="D12" s="17">
        <v>0</v>
      </c>
      <c r="E12" s="18">
        <f>D32</f>
        <v>349.06000000000131</v>
      </c>
    </row>
    <row r="13" spans="1:5" ht="13.8" x14ac:dyDescent="0.25">
      <c r="A13" s="14"/>
      <c r="B13" s="19" t="s">
        <v>12</v>
      </c>
      <c r="C13" s="20">
        <v>13982</v>
      </c>
      <c r="D13" s="20">
        <f>4991+4495</f>
        <v>9486</v>
      </c>
      <c r="E13" s="21">
        <v>0</v>
      </c>
    </row>
    <row r="14" spans="1:5" ht="20.399999999999999" customHeight="1" x14ac:dyDescent="0.25">
      <c r="A14" s="22">
        <v>1110</v>
      </c>
      <c r="B14" s="23" t="s">
        <v>13</v>
      </c>
      <c r="C14" s="24">
        <v>0</v>
      </c>
      <c r="D14" s="24">
        <v>0</v>
      </c>
      <c r="E14" s="25">
        <v>0</v>
      </c>
    </row>
    <row r="15" spans="1:5" ht="26.4" x14ac:dyDescent="0.25">
      <c r="A15" s="22">
        <v>1150</v>
      </c>
      <c r="B15" s="26" t="s">
        <v>14</v>
      </c>
      <c r="C15" s="24">
        <v>0</v>
      </c>
      <c r="D15" s="24">
        <v>0</v>
      </c>
      <c r="E15" s="25">
        <v>0</v>
      </c>
    </row>
    <row r="16" spans="1:5" ht="20.399999999999999" customHeight="1" x14ac:dyDescent="0.25">
      <c r="A16" s="22">
        <v>1210</v>
      </c>
      <c r="B16" s="26" t="s">
        <v>15</v>
      </c>
      <c r="C16" s="24">
        <v>0</v>
      </c>
      <c r="D16" s="24">
        <v>0</v>
      </c>
      <c r="E16" s="25">
        <v>0</v>
      </c>
    </row>
    <row r="17" spans="1:5" ht="20.399999999999999" customHeight="1" x14ac:dyDescent="0.25">
      <c r="A17" s="22">
        <v>2110</v>
      </c>
      <c r="B17" s="26" t="s">
        <v>16</v>
      </c>
      <c r="C17" s="24">
        <v>0</v>
      </c>
      <c r="D17" s="24">
        <v>0</v>
      </c>
      <c r="E17" s="25">
        <v>0</v>
      </c>
    </row>
    <row r="18" spans="1:5" ht="20.399999999999999" customHeight="1" x14ac:dyDescent="0.25">
      <c r="A18" s="22">
        <v>2120</v>
      </c>
      <c r="B18" s="26" t="s">
        <v>17</v>
      </c>
      <c r="C18" s="24">
        <v>1800</v>
      </c>
      <c r="D18" s="24">
        <v>0</v>
      </c>
      <c r="E18" s="25">
        <v>0</v>
      </c>
    </row>
    <row r="19" spans="1:5" ht="20.399999999999999" customHeight="1" x14ac:dyDescent="0.25">
      <c r="A19" s="22">
        <v>2210</v>
      </c>
      <c r="B19" s="23" t="s">
        <v>18</v>
      </c>
      <c r="C19" s="24">
        <v>996</v>
      </c>
      <c r="D19" s="24">
        <v>1160</v>
      </c>
      <c r="E19" s="25">
        <v>0</v>
      </c>
    </row>
    <row r="20" spans="1:5" ht="20.399999999999999" customHeight="1" x14ac:dyDescent="0.25">
      <c r="A20" s="22">
        <v>2220</v>
      </c>
      <c r="B20" s="23" t="s">
        <v>19</v>
      </c>
      <c r="C20" s="24">
        <v>0</v>
      </c>
      <c r="D20" s="24">
        <v>0</v>
      </c>
      <c r="E20" s="25">
        <v>0</v>
      </c>
    </row>
    <row r="21" spans="1:5" ht="20.399999999999999" customHeight="1" x14ac:dyDescent="0.25">
      <c r="A21" s="22">
        <v>2230</v>
      </c>
      <c r="B21" s="26" t="s">
        <v>20</v>
      </c>
      <c r="C21" s="24">
        <v>8200</v>
      </c>
      <c r="D21" s="24">
        <f>3012+4145.94</f>
        <v>7157.94</v>
      </c>
      <c r="E21" s="25">
        <f>112.53+57.1+112.53+66.9</f>
        <v>349.05999999999995</v>
      </c>
    </row>
    <row r="22" spans="1:5" ht="26.4" x14ac:dyDescent="0.25">
      <c r="A22" s="22">
        <v>2240</v>
      </c>
      <c r="B22" s="27" t="s">
        <v>21</v>
      </c>
      <c r="C22" s="24">
        <v>0</v>
      </c>
      <c r="D22" s="24">
        <v>0</v>
      </c>
      <c r="E22" s="25">
        <v>0</v>
      </c>
    </row>
    <row r="23" spans="1:5" ht="20.399999999999999" customHeight="1" x14ac:dyDescent="0.25">
      <c r="A23" s="22">
        <v>2250</v>
      </c>
      <c r="B23" s="23" t="s">
        <v>22</v>
      </c>
      <c r="C23" s="24">
        <v>0</v>
      </c>
      <c r="D23" s="24">
        <v>0</v>
      </c>
      <c r="E23" s="25">
        <v>0</v>
      </c>
    </row>
    <row r="24" spans="1:5" ht="20.399999999999999" customHeight="1" x14ac:dyDescent="0.25">
      <c r="A24" s="22">
        <v>2260</v>
      </c>
      <c r="B24" s="23" t="s">
        <v>23</v>
      </c>
      <c r="C24" s="24">
        <v>0</v>
      </c>
      <c r="D24" s="24">
        <v>0</v>
      </c>
      <c r="E24" s="25">
        <v>0</v>
      </c>
    </row>
    <row r="25" spans="1:5" ht="20.399999999999999" customHeight="1" x14ac:dyDescent="0.25">
      <c r="A25" s="22">
        <v>2310</v>
      </c>
      <c r="B25" s="26" t="s">
        <v>24</v>
      </c>
      <c r="C25" s="24">
        <v>1986</v>
      </c>
      <c r="D25" s="24">
        <v>819</v>
      </c>
      <c r="E25" s="25">
        <v>0</v>
      </c>
    </row>
    <row r="26" spans="1:5" ht="20.399999999999999" customHeight="1" x14ac:dyDescent="0.25">
      <c r="A26" s="22">
        <v>2350</v>
      </c>
      <c r="B26" s="23" t="s">
        <v>25</v>
      </c>
      <c r="C26" s="24">
        <v>0</v>
      </c>
      <c r="D26" s="24">
        <v>0</v>
      </c>
      <c r="E26" s="25">
        <v>0</v>
      </c>
    </row>
    <row r="27" spans="1:5" ht="20.399999999999999" customHeight="1" x14ac:dyDescent="0.25">
      <c r="A27" s="22">
        <v>2390</v>
      </c>
      <c r="B27" s="23" t="s">
        <v>26</v>
      </c>
      <c r="C27" s="24">
        <v>0</v>
      </c>
      <c r="D27" s="24">
        <v>0</v>
      </c>
      <c r="E27" s="25">
        <v>0</v>
      </c>
    </row>
    <row r="28" spans="1:5" ht="25.5" customHeight="1" x14ac:dyDescent="0.25">
      <c r="A28" s="22">
        <v>3260</v>
      </c>
      <c r="B28" s="27" t="s">
        <v>27</v>
      </c>
      <c r="C28" s="24">
        <v>0</v>
      </c>
      <c r="D28" s="24">
        <v>0</v>
      </c>
      <c r="E28" s="25">
        <v>0</v>
      </c>
    </row>
    <row r="29" spans="1:5" ht="20.399999999999999" customHeight="1" x14ac:dyDescent="0.25">
      <c r="A29" s="22">
        <v>5230</v>
      </c>
      <c r="B29" s="28" t="s">
        <v>28</v>
      </c>
      <c r="C29" s="24">
        <v>0</v>
      </c>
      <c r="D29" s="24">
        <v>0</v>
      </c>
      <c r="E29" s="25">
        <v>0</v>
      </c>
    </row>
    <row r="30" spans="1:5" ht="24.6" customHeight="1" x14ac:dyDescent="0.25">
      <c r="A30" s="22">
        <v>7710</v>
      </c>
      <c r="B30" s="27" t="s">
        <v>29</v>
      </c>
      <c r="C30" s="24">
        <v>1000</v>
      </c>
      <c r="D30" s="24">
        <v>0</v>
      </c>
      <c r="E30" s="25">
        <v>0</v>
      </c>
    </row>
    <row r="31" spans="1:5" ht="20.399999999999999" customHeight="1" x14ac:dyDescent="0.25">
      <c r="A31" s="29"/>
      <c r="B31" s="19" t="s">
        <v>30</v>
      </c>
      <c r="C31" s="30">
        <f>SUM(C14:C30)</f>
        <v>13982</v>
      </c>
      <c r="D31" s="30">
        <f>SUM(D14:D30)</f>
        <v>9136.9399999999987</v>
      </c>
      <c r="E31" s="31">
        <f>SUM(E14:E30)</f>
        <v>349.05999999999995</v>
      </c>
    </row>
    <row r="32" spans="1:5" ht="14.4" thickBot="1" x14ac:dyDescent="0.3">
      <c r="A32" s="32"/>
      <c r="B32" s="33" t="s">
        <v>31</v>
      </c>
      <c r="C32" s="34"/>
      <c r="D32" s="35">
        <f>D12+D13-D31</f>
        <v>349.06000000000131</v>
      </c>
      <c r="E32" s="36">
        <f>E12+E13-E31</f>
        <v>1.3642420526593924E-12</v>
      </c>
    </row>
    <row r="33" spans="1:5" ht="8.4" customHeight="1" x14ac:dyDescent="0.25">
      <c r="A33" s="86"/>
      <c r="B33" s="87"/>
      <c r="C33" s="87"/>
      <c r="D33" s="87"/>
      <c r="E33" s="87"/>
    </row>
    <row r="34" spans="1:5" ht="12.6" customHeight="1" x14ac:dyDescent="0.25">
      <c r="A34" s="37" t="s">
        <v>32</v>
      </c>
      <c r="B34" s="37"/>
      <c r="C34" s="38"/>
      <c r="D34" s="39"/>
      <c r="E34" s="40"/>
    </row>
    <row r="35" spans="1:5" x14ac:dyDescent="0.25">
      <c r="A35" s="41"/>
      <c r="B35" s="42"/>
      <c r="C35" s="43"/>
      <c r="D35" s="43"/>
      <c r="E35" s="43"/>
    </row>
    <row r="36" spans="1:5" x14ac:dyDescent="0.25">
      <c r="A36" s="41"/>
      <c r="B36" s="42"/>
      <c r="C36" s="43"/>
      <c r="D36" s="43"/>
      <c r="E36" s="43"/>
    </row>
    <row r="37" spans="1:5" x14ac:dyDescent="0.25">
      <c r="A37" s="44" t="s">
        <v>33</v>
      </c>
      <c r="B37" s="45"/>
      <c r="D37" s="45"/>
      <c r="E37" s="45"/>
    </row>
    <row r="38" spans="1:5" x14ac:dyDescent="0.25">
      <c r="A38" s="44" t="s">
        <v>34</v>
      </c>
      <c r="B38" s="46"/>
      <c r="C38" s="46"/>
      <c r="D38" s="47"/>
      <c r="E38" s="48"/>
    </row>
    <row r="39" spans="1:5" x14ac:dyDescent="0.25">
      <c r="A39" s="81" t="s">
        <v>35</v>
      </c>
      <c r="B39" s="81"/>
      <c r="C39" s="81"/>
      <c r="D39" s="81"/>
      <c r="E39" s="48"/>
    </row>
    <row r="40" spans="1:5" x14ac:dyDescent="0.25">
      <c r="A40" s="46"/>
      <c r="B40" s="46"/>
      <c r="C40" s="46"/>
      <c r="D40" s="46"/>
      <c r="E40" s="49"/>
    </row>
    <row r="41" spans="1:5" ht="15" x14ac:dyDescent="0.25">
      <c r="A41" s="50" t="s">
        <v>36</v>
      </c>
      <c r="B41" s="49"/>
      <c r="C41" s="48"/>
      <c r="D41" s="48"/>
      <c r="E41" s="51" t="s">
        <v>37</v>
      </c>
    </row>
    <row r="42" spans="1:5" ht="9.6" customHeight="1" x14ac:dyDescent="0.25">
      <c r="A42" s="49"/>
      <c r="B42" s="49"/>
      <c r="C42" s="80" t="s">
        <v>38</v>
      </c>
      <c r="D42" s="80"/>
      <c r="E42" s="52" t="s">
        <v>39</v>
      </c>
    </row>
    <row r="43" spans="1:5" ht="13.8" x14ac:dyDescent="0.25">
      <c r="A43" s="53" t="s">
        <v>40</v>
      </c>
      <c r="C43" s="53"/>
      <c r="D43" s="9"/>
    </row>
    <row r="46" spans="1:5" x14ac:dyDescent="0.25">
      <c r="A46" s="39" t="s">
        <v>41</v>
      </c>
    </row>
    <row r="47" spans="1:5" x14ac:dyDescent="0.25">
      <c r="A47" s="3" t="s">
        <v>42</v>
      </c>
    </row>
    <row r="48" spans="1:5" x14ac:dyDescent="0.25">
      <c r="A48" s="46"/>
      <c r="B48" s="46"/>
      <c r="C48" s="46"/>
      <c r="D48" s="46"/>
      <c r="E48" s="49"/>
    </row>
    <row r="49" spans="1:7" x14ac:dyDescent="0.25">
      <c r="A49" s="46"/>
      <c r="B49" s="46"/>
      <c r="C49" s="46"/>
      <c r="D49" s="46"/>
      <c r="E49" s="49"/>
    </row>
    <row r="50" spans="1:7" x14ac:dyDescent="0.25">
      <c r="A50" s="46"/>
      <c r="B50" s="46"/>
      <c r="C50" s="46"/>
      <c r="D50" s="46"/>
      <c r="E50" s="49"/>
    </row>
    <row r="51" spans="1:7" x14ac:dyDescent="0.25">
      <c r="A51" s="46"/>
      <c r="B51" s="46"/>
      <c r="C51" s="46"/>
      <c r="D51" s="46"/>
      <c r="E51" s="49"/>
    </row>
    <row r="52" spans="1:7" x14ac:dyDescent="0.25">
      <c r="A52" s="46"/>
      <c r="B52" s="46"/>
      <c r="C52" s="46"/>
      <c r="D52" s="46"/>
      <c r="E52" s="49"/>
    </row>
    <row r="53" spans="1:7" x14ac:dyDescent="0.25">
      <c r="A53" s="46"/>
      <c r="B53" s="46"/>
      <c r="C53" s="46"/>
      <c r="D53" s="46"/>
      <c r="E53" s="49"/>
    </row>
    <row r="54" spans="1:7" x14ac:dyDescent="0.25">
      <c r="A54" s="46"/>
      <c r="B54" s="46"/>
      <c r="C54" s="46"/>
      <c r="D54" s="46"/>
      <c r="E54" s="49"/>
    </row>
    <row r="55" spans="1:7" x14ac:dyDescent="0.25">
      <c r="A55" s="46"/>
      <c r="B55" s="46"/>
      <c r="C55" s="46"/>
      <c r="D55" s="46"/>
      <c r="E55" s="49"/>
    </row>
    <row r="56" spans="1:7" ht="15.9" customHeight="1" x14ac:dyDescent="0.25">
      <c r="A56" s="54" t="str">
        <f>A2</f>
        <v>Sadarbības līgums Nr. 2.2.2.1-22/21</v>
      </c>
      <c r="B56" s="46"/>
      <c r="C56" s="46"/>
      <c r="D56" s="46"/>
      <c r="E56" s="49"/>
    </row>
    <row r="57" spans="1:7" x14ac:dyDescent="0.25">
      <c r="A57" s="46"/>
      <c r="B57" s="46"/>
      <c r="C57" s="46"/>
      <c r="D57" s="46"/>
      <c r="E57" s="49"/>
    </row>
    <row r="58" spans="1:7" ht="20.100000000000001" customHeight="1" x14ac:dyDescent="0.3">
      <c r="A58" s="82" t="str">
        <f>A3</f>
        <v>Latvijas Motosporta Federācija</v>
      </c>
      <c r="B58" s="82"/>
      <c r="C58" s="82"/>
      <c r="D58" s="82"/>
      <c r="E58" s="82"/>
    </row>
    <row r="59" spans="1:7" x14ac:dyDescent="0.25">
      <c r="A59" s="83" t="s">
        <v>1</v>
      </c>
      <c r="B59" s="83"/>
      <c r="C59" s="83"/>
      <c r="D59" s="83"/>
      <c r="E59" s="83"/>
    </row>
    <row r="60" spans="1:7" x14ac:dyDescent="0.25">
      <c r="A60" s="46"/>
      <c r="B60" s="46"/>
      <c r="C60" s="46"/>
      <c r="D60" s="46"/>
      <c r="E60" s="49"/>
    </row>
    <row r="61" spans="1:7" ht="13.8" x14ac:dyDescent="0.25">
      <c r="A61" s="84" t="s">
        <v>2</v>
      </c>
      <c r="B61" s="84"/>
      <c r="C61" s="84"/>
      <c r="D61" s="84"/>
      <c r="E61" s="84"/>
      <c r="F61" s="55"/>
      <c r="G61" s="55" t="s">
        <v>43</v>
      </c>
    </row>
    <row r="62" spans="1:7" ht="13.8" x14ac:dyDescent="0.25">
      <c r="A62" s="84" t="s">
        <v>44</v>
      </c>
      <c r="B62" s="84"/>
      <c r="C62" s="84"/>
      <c r="D62" s="84"/>
      <c r="E62" s="56"/>
      <c r="G62" s="55"/>
    </row>
    <row r="63" spans="1:7" ht="13.8" x14ac:dyDescent="0.25">
      <c r="A63" s="57"/>
      <c r="B63" s="57"/>
      <c r="C63" s="57"/>
      <c r="D63" s="57"/>
      <c r="E63" s="57"/>
      <c r="G63" s="55"/>
    </row>
    <row r="64" spans="1:7" ht="13.8" x14ac:dyDescent="0.25">
      <c r="A64" s="53" t="str">
        <f>A9</f>
        <v>par 2022. gada septembra mēnesi</v>
      </c>
      <c r="B64" s="57"/>
      <c r="C64" s="57"/>
      <c r="D64" s="57"/>
      <c r="E64" s="57"/>
      <c r="G64" s="55"/>
    </row>
    <row r="65" spans="1:7" ht="13.8" x14ac:dyDescent="0.25">
      <c r="A65" s="57"/>
      <c r="B65" s="57"/>
      <c r="C65" s="57"/>
      <c r="D65" s="57"/>
      <c r="E65" s="57"/>
      <c r="G65" s="55"/>
    </row>
    <row r="66" spans="1:7" ht="57" customHeight="1" x14ac:dyDescent="0.25">
      <c r="A66" s="58" t="s">
        <v>45</v>
      </c>
      <c r="B66" s="59" t="s">
        <v>46</v>
      </c>
      <c r="C66" s="59" t="s">
        <v>8</v>
      </c>
      <c r="D66" s="59" t="s">
        <v>47</v>
      </c>
      <c r="E66" s="59" t="s">
        <v>48</v>
      </c>
      <c r="F66" s="59" t="s">
        <v>49</v>
      </c>
      <c r="G66" s="60" t="s">
        <v>50</v>
      </c>
    </row>
    <row r="67" spans="1:7" s="62" customFormat="1" ht="11.4" customHeight="1" x14ac:dyDescent="0.25">
      <c r="A67" s="77" t="s">
        <v>51</v>
      </c>
      <c r="B67" s="77"/>
      <c r="C67" s="61">
        <f>SUM(C68:C76)</f>
        <v>11186</v>
      </c>
      <c r="D67" s="61">
        <f>SUM(D68:D76)</f>
        <v>7976.9400000000005</v>
      </c>
      <c r="E67" s="61">
        <f>SUM(E68:E76)</f>
        <v>349.06</v>
      </c>
      <c r="F67" s="61">
        <f>SUM(D67:E67)</f>
        <v>8326</v>
      </c>
      <c r="G67" s="61">
        <f>C67-F67</f>
        <v>2860</v>
      </c>
    </row>
    <row r="68" spans="1:7" s="62" customFormat="1" ht="11.4" customHeight="1" x14ac:dyDescent="0.25">
      <c r="A68" s="63">
        <v>1</v>
      </c>
      <c r="B68" s="64" t="str">
        <f>[1]Tāme!C13</f>
        <v>Latvijas solo motokorsa izlases dalība Pasaules Nāciju kausā</v>
      </c>
      <c r="C68" s="65">
        <f>[1]Tāme!W13</f>
        <v>2200</v>
      </c>
      <c r="D68" s="66"/>
      <c r="E68" s="67"/>
      <c r="F68" s="65">
        <f>SUM(D68:E68)</f>
        <v>0</v>
      </c>
      <c r="G68" s="65">
        <f>SUM(C68-F68)</f>
        <v>2200</v>
      </c>
    </row>
    <row r="69" spans="1:7" s="62" customFormat="1" ht="11.4" customHeight="1" x14ac:dyDescent="0.25">
      <c r="A69" s="63">
        <v>2</v>
      </c>
      <c r="B69" s="64" t="str">
        <f>[1]Tāme!C14</f>
        <v>Motosporta publicitates veidošana (TV translācija)</v>
      </c>
      <c r="C69" s="65">
        <f>[1]Tāme!W14</f>
        <v>3000</v>
      </c>
      <c r="D69" s="68">
        <f>2662+2662</f>
        <v>5324</v>
      </c>
      <c r="E69" s="67">
        <v>0</v>
      </c>
      <c r="F69" s="65">
        <f t="shared" ref="F69:F79" si="0">SUM(D69:E69)</f>
        <v>5324</v>
      </c>
      <c r="G69" s="65">
        <f t="shared" ref="G69:G76" si="1">SUM(C69-F69)</f>
        <v>-2324</v>
      </c>
    </row>
    <row r="70" spans="1:7" s="62" customFormat="1" ht="11.4" customHeight="1" x14ac:dyDescent="0.25">
      <c r="A70" s="63">
        <v>3</v>
      </c>
      <c r="B70" s="64" t="str">
        <f>[1]Tāme!C17</f>
        <v>Latvijas čempionāts Motokorsā</v>
      </c>
      <c r="C70" s="65"/>
      <c r="D70" s="68"/>
      <c r="E70" s="69"/>
      <c r="F70" s="65">
        <f t="shared" si="0"/>
        <v>0</v>
      </c>
      <c r="G70" s="65">
        <f t="shared" si="1"/>
        <v>0</v>
      </c>
    </row>
    <row r="71" spans="1:7" s="62" customFormat="1" ht="11.4" customHeight="1" x14ac:dyDescent="0.25">
      <c r="A71" s="63">
        <v>4</v>
      </c>
      <c r="B71" s="64" t="str">
        <f>[1]Tāme!C19</f>
        <v>Sacensību organizešana Pieaugušo čempionati,Nacionalie kausi</v>
      </c>
      <c r="C71" s="65">
        <f>[1]Tāme!W19</f>
        <v>5986</v>
      </c>
      <c r="D71" s="68">
        <f>1169+1483.94</f>
        <v>2652.94</v>
      </c>
      <c r="E71" s="67">
        <v>349.06</v>
      </c>
      <c r="F71" s="65">
        <f t="shared" si="0"/>
        <v>3002</v>
      </c>
      <c r="G71" s="65">
        <f t="shared" si="1"/>
        <v>2984</v>
      </c>
    </row>
    <row r="72" spans="1:7" s="62" customFormat="1" ht="11.4" customHeight="1" x14ac:dyDescent="0.25">
      <c r="A72" s="63">
        <v>5</v>
      </c>
      <c r="B72" s="64" t="str">
        <f>[1]Tāme!C20</f>
        <v>Latvijas Amatieru čempionāts motokorsā</v>
      </c>
      <c r="C72" s="65"/>
      <c r="D72" s="66"/>
      <c r="E72" s="69"/>
      <c r="F72" s="65">
        <f t="shared" si="0"/>
        <v>0</v>
      </c>
      <c r="G72" s="65">
        <f t="shared" si="1"/>
        <v>0</v>
      </c>
    </row>
    <row r="73" spans="1:7" s="62" customFormat="1" ht="11.4" customHeight="1" x14ac:dyDescent="0.25">
      <c r="A73" s="63">
        <v>6</v>
      </c>
      <c r="B73" s="64" t="str">
        <f>[1]Tāme!C21</f>
        <v>Latvijas Amatieru čempionāts motokorsā</v>
      </c>
      <c r="C73" s="65"/>
      <c r="D73" s="66"/>
      <c r="E73" s="69"/>
      <c r="F73" s="65">
        <f t="shared" si="0"/>
        <v>0</v>
      </c>
      <c r="G73" s="65">
        <f t="shared" si="1"/>
        <v>0</v>
      </c>
    </row>
    <row r="74" spans="1:7" s="62" customFormat="1" ht="11.4" customHeight="1" x14ac:dyDescent="0.25">
      <c r="A74" s="63">
        <v>7</v>
      </c>
      <c r="B74" s="64" t="str">
        <f>[1]Tāme!C22</f>
        <v>Latvijas Amatieru čempionāts motokorsā</v>
      </c>
      <c r="C74" s="65"/>
      <c r="D74" s="69"/>
      <c r="E74" s="69"/>
      <c r="F74" s="65">
        <f t="shared" si="0"/>
        <v>0</v>
      </c>
      <c r="G74" s="65">
        <f t="shared" si="1"/>
        <v>0</v>
      </c>
    </row>
    <row r="75" spans="1:7" x14ac:dyDescent="0.25">
      <c r="A75" s="63">
        <v>8</v>
      </c>
      <c r="B75" s="64" t="str">
        <f>[1]Tāme!C23</f>
        <v>Latvijas Amatieru čempionāts motokorsā</v>
      </c>
      <c r="C75" s="65"/>
      <c r="D75" s="70"/>
      <c r="E75" s="69"/>
      <c r="F75" s="65">
        <f t="shared" si="0"/>
        <v>0</v>
      </c>
      <c r="G75" s="65">
        <f t="shared" si="1"/>
        <v>0</v>
      </c>
    </row>
    <row r="76" spans="1:7" x14ac:dyDescent="0.25">
      <c r="A76" s="63">
        <v>9</v>
      </c>
      <c r="B76" s="64" t="str">
        <f>[1]Tāme!C24</f>
        <v>Nacionālais kauss Motokrosā</v>
      </c>
      <c r="C76" s="65"/>
      <c r="D76" s="70"/>
      <c r="E76" s="69"/>
      <c r="F76" s="65">
        <f t="shared" si="0"/>
        <v>0</v>
      </c>
      <c r="G76" s="65">
        <f t="shared" si="1"/>
        <v>0</v>
      </c>
    </row>
    <row r="77" spans="1:7" s="72" customFormat="1" ht="30.6" customHeight="1" x14ac:dyDescent="0.25">
      <c r="A77" s="78" t="s">
        <v>52</v>
      </c>
      <c r="B77" s="78"/>
      <c r="C77" s="71">
        <f>SUM(C78:C79)</f>
        <v>2796</v>
      </c>
      <c r="D77" s="71">
        <f>SUM(D78:D79)</f>
        <v>1160</v>
      </c>
      <c r="E77" s="71">
        <f>SUM(E78:E79)</f>
        <v>0</v>
      </c>
      <c r="F77" s="71">
        <f>SUM(D77:E77)</f>
        <v>1160</v>
      </c>
      <c r="G77" s="71">
        <f>C77-F77</f>
        <v>1636</v>
      </c>
    </row>
    <row r="78" spans="1:7" x14ac:dyDescent="0.25">
      <c r="A78" s="73">
        <v>1</v>
      </c>
      <c r="B78" s="64" t="str">
        <f>[1]Tāme!C31</f>
        <v>Administrācijas izmaksas</v>
      </c>
      <c r="C78" s="65">
        <f>[1]Tāme!W31</f>
        <v>996</v>
      </c>
      <c r="D78" s="70"/>
      <c r="E78" s="69"/>
      <c r="F78" s="65">
        <f t="shared" si="0"/>
        <v>0</v>
      </c>
      <c r="G78" s="65">
        <f>SUM(C78-F78)</f>
        <v>996</v>
      </c>
    </row>
    <row r="79" spans="1:7" x14ac:dyDescent="0.25">
      <c r="A79" s="73">
        <v>1</v>
      </c>
      <c r="B79" s="64" t="str">
        <f>[1]Tāme!C32</f>
        <v>LaMF delegatu pārstāvniecība FIM E kongresā</v>
      </c>
      <c r="C79" s="65">
        <f>[1]Tāme!W32</f>
        <v>1800</v>
      </c>
      <c r="D79" s="67">
        <v>1160</v>
      </c>
      <c r="E79" s="67"/>
      <c r="F79" s="65">
        <f t="shared" si="0"/>
        <v>1160</v>
      </c>
      <c r="G79" s="65">
        <f>SUM(C79-F79)</f>
        <v>640</v>
      </c>
    </row>
    <row r="80" spans="1:7" s="72" customFormat="1" x14ac:dyDescent="0.25">
      <c r="A80" s="79" t="s">
        <v>53</v>
      </c>
      <c r="B80" s="79"/>
      <c r="C80" s="74">
        <f>SUM(C77,C67)</f>
        <v>13982</v>
      </c>
      <c r="D80" s="74">
        <f>SUM(D77,D67)</f>
        <v>9136.94</v>
      </c>
      <c r="E80" s="74">
        <f>SUM(E77,E67)</f>
        <v>349.06</v>
      </c>
      <c r="F80" s="74">
        <f>SUM(F77,F67)</f>
        <v>9486</v>
      </c>
      <c r="G80" s="74">
        <f>SUM(G77,G67)</f>
        <v>4496</v>
      </c>
    </row>
    <row r="82" spans="1:5" hidden="1" x14ac:dyDescent="0.25">
      <c r="A82" s="70"/>
      <c r="B82" s="75" t="s">
        <v>54</v>
      </c>
    </row>
    <row r="83" spans="1:5" hidden="1" x14ac:dyDescent="0.25">
      <c r="A83" s="76"/>
      <c r="B83" s="75" t="s">
        <v>55</v>
      </c>
    </row>
    <row r="85" spans="1:5" ht="15" x14ac:dyDescent="0.25">
      <c r="A85" s="50" t="s">
        <v>36</v>
      </c>
      <c r="B85" s="49"/>
      <c r="C85" s="48"/>
      <c r="D85" s="48"/>
      <c r="E85" s="51" t="s">
        <v>37</v>
      </c>
    </row>
    <row r="86" spans="1:5" ht="9.6" customHeight="1" x14ac:dyDescent="0.25">
      <c r="A86" s="49"/>
      <c r="B86" s="49"/>
      <c r="C86" s="80" t="s">
        <v>38</v>
      </c>
      <c r="D86" s="80"/>
      <c r="E86" s="52" t="s">
        <v>39</v>
      </c>
    </row>
    <row r="87" spans="1:5" ht="13.8" x14ac:dyDescent="0.25">
      <c r="A87" s="53" t="str">
        <f>A43</f>
        <v>2022.gada 6. oktobris</v>
      </c>
      <c r="C87" s="53"/>
      <c r="D87" s="9"/>
    </row>
    <row r="90" spans="1:5" x14ac:dyDescent="0.25">
      <c r="A90" s="39" t="s">
        <v>41</v>
      </c>
    </row>
    <row r="91" spans="1:5" x14ac:dyDescent="0.25">
      <c r="A91" s="3" t="s">
        <v>42</v>
      </c>
    </row>
    <row r="94" spans="1:5" x14ac:dyDescent="0.25">
      <c r="A94" s="39"/>
    </row>
  </sheetData>
  <mergeCells count="16">
    <mergeCell ref="A33:E33"/>
    <mergeCell ref="A3:E3"/>
    <mergeCell ref="A4:E4"/>
    <mergeCell ref="A6:E6"/>
    <mergeCell ref="A7:D7"/>
    <mergeCell ref="A8:E8"/>
    <mergeCell ref="A67:B67"/>
    <mergeCell ref="A77:B77"/>
    <mergeCell ref="A80:B80"/>
    <mergeCell ref="C86:D86"/>
    <mergeCell ref="A39:D39"/>
    <mergeCell ref="C42:D42"/>
    <mergeCell ref="A58:E58"/>
    <mergeCell ref="A59:E59"/>
    <mergeCell ref="A61:E61"/>
    <mergeCell ref="A62:D62"/>
  </mergeCells>
  <pageMargins left="0.7" right="0.7" top="0.75" bottom="0.75" header="0.3" footer="0.3"/>
  <pageSetup scale="50" orientation="portrait" r:id="rId1"/>
  <headerFooter>
    <oddHeader>&amp;CVKS Latvijas valsts meži dāvinājuma (ziedojuma) līdzekļi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Atskaite_09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dcterms:created xsi:type="dcterms:W3CDTF">2022-10-06T12:51:14Z</dcterms:created>
  <dcterms:modified xsi:type="dcterms:W3CDTF">2022-10-06T13:45:57Z</dcterms:modified>
</cp:coreProperties>
</file>