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<sst xmlns="http://schemas.openxmlformats.org/spreadsheetml/2006/main" count="88" uniqueCount="87">
  <si>
    <t>Latvijas Motosporta Federācijas</t>
  </si>
  <si>
    <t>(EUR)</t>
  </si>
  <si>
    <t>Plānotais 2021</t>
  </si>
  <si>
    <t>Ieņēmumi</t>
  </si>
  <si>
    <t>1.1.</t>
  </si>
  <si>
    <t>Biedru maksas:</t>
  </si>
  <si>
    <t>1.1.1.</t>
  </si>
  <si>
    <t>Jauno biedru iestāšanās maksa</t>
  </si>
  <si>
    <t>1.1.2.</t>
  </si>
  <si>
    <t>Ikgadējā biedru maksa</t>
  </si>
  <si>
    <t>1.2.</t>
  </si>
  <si>
    <t>Ziedojumi (neskaitot mērķa ziedojumus)</t>
  </si>
  <si>
    <t>1.4.</t>
  </si>
  <si>
    <t>Ienākumi no citām organizācijām:</t>
  </si>
  <si>
    <t>1.4.1.</t>
  </si>
  <si>
    <t>LSFP dotācija (kriteriji)</t>
  </si>
  <si>
    <t>1.4.2.</t>
  </si>
  <si>
    <t>LSFP dotācija (ziedojumi)</t>
  </si>
  <si>
    <t>1.4.3.</t>
  </si>
  <si>
    <t>FIM licences, starptautisko sacensību organizācijas maksa</t>
  </si>
  <si>
    <t>1.4.4.</t>
  </si>
  <si>
    <t>Apdrošināšanas ieņēmumi</t>
  </si>
  <si>
    <t>1.5.</t>
  </si>
  <si>
    <t>Citi ieņēmumi</t>
  </si>
  <si>
    <t>1.5.2.</t>
  </si>
  <si>
    <t>Trases licences</t>
  </si>
  <si>
    <t>1.5.3.</t>
  </si>
  <si>
    <t>Licenču plastikāta kartes</t>
  </si>
  <si>
    <t>1.5.5.</t>
  </si>
  <si>
    <t xml:space="preserve">Civiltiesiskās apdrošināšanas polises sacensībām </t>
  </si>
  <si>
    <t>1.5.6.</t>
  </si>
  <si>
    <t>Procentu iemaksa no sporta komisijām (30%)</t>
  </si>
  <si>
    <t>Izdevumi</t>
  </si>
  <si>
    <t>2.1.</t>
  </si>
  <si>
    <t>Atalgojums darbiniekiem:</t>
  </si>
  <si>
    <t>2.1.1.</t>
  </si>
  <si>
    <t>2.1.2.</t>
  </si>
  <si>
    <t>Darba devēja sociālie maksājumi</t>
  </si>
  <si>
    <t>2.1.3.</t>
  </si>
  <si>
    <t xml:space="preserve">Riska valsts nodeva </t>
  </si>
  <si>
    <t>2.1.4.</t>
  </si>
  <si>
    <t xml:space="preserve">Veselības apdrošināšanas polises darbiniekiem </t>
  </si>
  <si>
    <t>2.2.</t>
  </si>
  <si>
    <t>Biroja izdevumi:</t>
  </si>
  <si>
    <t>2.2.1.</t>
  </si>
  <si>
    <t>Telpu īre</t>
  </si>
  <si>
    <t>2.2.2.</t>
  </si>
  <si>
    <t>Sakari (t.sk. mobilie, fiksētie, internets, mājas lapas admin., e-pasti, domens)</t>
  </si>
  <si>
    <t>Grāmatvedības pakalpojumi, ārpakalpojums</t>
  </si>
  <si>
    <t>2.2.4.</t>
  </si>
  <si>
    <t>Sistēmas Licences.lv uzturēšana (hostings)/papildus programēšana</t>
  </si>
  <si>
    <t>2.2.5.</t>
  </si>
  <si>
    <t>Sistēmas Licences.lv uzturēšana</t>
  </si>
  <si>
    <t>2.2.6.</t>
  </si>
  <si>
    <t xml:space="preserve">Sistēmas Licences.lv datu aizsardzības speciālista pakalpojumi </t>
  </si>
  <si>
    <t>2.2.7.</t>
  </si>
  <si>
    <t>2.2.8.</t>
  </si>
  <si>
    <t xml:space="preserve">Diplomi, Motosporta meistara medaļas  </t>
  </si>
  <si>
    <t>2.2.9.</t>
  </si>
  <si>
    <t>Bankas komisijas maksas, Licences.lv I-bank maksas</t>
  </si>
  <si>
    <t>2.2.10.</t>
  </si>
  <si>
    <t xml:space="preserve">Pamatlīdzekļi </t>
  </si>
  <si>
    <t>Kongresa organizēšanas izdevumi(balsošana,translācija,jurists)</t>
  </si>
  <si>
    <t>2.3.</t>
  </si>
  <si>
    <t>Komandējumi</t>
  </si>
  <si>
    <t>2.4.</t>
  </si>
  <si>
    <t>Transporta izdevumi administrācijai(kurjers)</t>
  </si>
  <si>
    <t>Finansiālais atbalsts Vēstures un veterānu komisijai</t>
  </si>
  <si>
    <t>FIM biedra maksa</t>
  </si>
  <si>
    <t>Revidents</t>
  </si>
  <si>
    <t>Dažādi:</t>
  </si>
  <si>
    <t>Trašu licencēšanas izdevumi</t>
  </si>
  <si>
    <t>Atbalsts Latvijas izlasēm dalībai Eiropas un Pasaules čempionātos</t>
  </si>
  <si>
    <t>Darba algas, bruto (2 štata vietas)</t>
  </si>
  <si>
    <t>FIM projektu līdzfinansējums</t>
  </si>
  <si>
    <t xml:space="preserve">Neparedzēti izdevumi </t>
  </si>
  <si>
    <t>Biroja Izdevumi (kanceleja,biroja tehnikas uzturēšana,reprezentācijas izdevumi)</t>
  </si>
  <si>
    <t>2.2.11.</t>
  </si>
  <si>
    <t>2.2.12.</t>
  </si>
  <si>
    <t>2.3.1.</t>
  </si>
  <si>
    <t>2.3.2.</t>
  </si>
  <si>
    <t>2.3.3.</t>
  </si>
  <si>
    <t>2.3.4.</t>
  </si>
  <si>
    <t>2.4.1.</t>
  </si>
  <si>
    <t>2.4.2.</t>
  </si>
  <si>
    <t>2.4.3.</t>
  </si>
  <si>
    <t>ieņēmumu un izdevumu tāme 2021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</si>
</sst>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_([$€-2]\ * #,##0.00_);_([$€-2]\ * \(#,##0.00\);_([$€-2]\ 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/>
    </xf>
    <xf numFmtId="0" fontId="6" fillId="34" borderId="10" xfId="0" applyFont="1" applyFill="1" applyBorder="1" applyAlignment="1">
      <alignment horizontal="left" vertical="top"/>
    </xf>
    <xf numFmtId="0" fontId="2" fillId="35" borderId="10" xfId="0" applyFont="1" applyFill="1" applyBorder="1" applyAlignment="1">
      <alignment horizontal="left" vertical="top"/>
    </xf>
    <xf numFmtId="0" fontId="0" fillId="0" borderId="10" xfId="0" applyBorder="1" applyAlignment="1">
      <alignment vertical="top"/>
    </xf>
    <xf numFmtId="0" fontId="5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47" fillId="35" borderId="10" xfId="0" applyFont="1" applyFill="1" applyBorder="1" applyAlignment="1">
      <alignment horizontal="left" vertical="top"/>
    </xf>
    <xf numFmtId="3" fontId="2" fillId="35" borderId="10" xfId="0" applyNumberFormat="1" applyFont="1" applyFill="1" applyBorder="1" applyAlignment="1">
      <alignment horizontal="left" vertical="top"/>
    </xf>
    <xf numFmtId="3" fontId="5" fillId="0" borderId="10" xfId="0" applyNumberFormat="1" applyFont="1" applyBorder="1" applyAlignment="1">
      <alignment horizontal="left" vertical="top"/>
    </xf>
    <xf numFmtId="14" fontId="5" fillId="0" borderId="10" xfId="0" applyNumberFormat="1" applyFont="1" applyBorder="1" applyAlignment="1">
      <alignment horizontal="left" vertical="top"/>
    </xf>
    <xf numFmtId="0" fontId="5" fillId="36" borderId="10" xfId="0" applyFont="1" applyFill="1" applyBorder="1" applyAlignment="1">
      <alignment horizontal="left" vertical="top"/>
    </xf>
    <xf numFmtId="0" fontId="2" fillId="37" borderId="10" xfId="0" applyFont="1" applyFill="1" applyBorder="1" applyAlignment="1">
      <alignment horizontal="left" vertical="top"/>
    </xf>
    <xf numFmtId="0" fontId="8" fillId="37" borderId="10" xfId="0" applyFont="1" applyFill="1" applyBorder="1" applyAlignment="1">
      <alignment horizontal="left" vertical="top"/>
    </xf>
    <xf numFmtId="0" fontId="5" fillId="0" borderId="10" xfId="0" applyFont="1" applyBorder="1" applyAlignment="1">
      <alignment vertical="top"/>
    </xf>
    <xf numFmtId="3" fontId="5" fillId="0" borderId="10" xfId="0" applyNumberFormat="1" applyFont="1" applyBorder="1" applyAlignment="1">
      <alignment vertical="top"/>
    </xf>
    <xf numFmtId="0" fontId="2" fillId="33" borderId="10" xfId="0" applyFont="1" applyFill="1" applyBorder="1" applyAlignment="1">
      <alignment horizontal="left" vertical="top"/>
    </xf>
    <xf numFmtId="3" fontId="2" fillId="33" borderId="10" xfId="0" applyNumberFormat="1" applyFont="1" applyFill="1" applyBorder="1" applyAlignment="1">
      <alignment horizontal="left" vertical="top"/>
    </xf>
    <xf numFmtId="0" fontId="2" fillId="35" borderId="10" xfId="0" applyFont="1" applyFill="1" applyBorder="1" applyAlignment="1">
      <alignment/>
    </xf>
    <xf numFmtId="3" fontId="0" fillId="0" borderId="10" xfId="0" applyNumberFormat="1" applyBorder="1" applyAlignment="1">
      <alignment horizontal="left" vertical="top"/>
    </xf>
    <xf numFmtId="1" fontId="0" fillId="0" borderId="10" xfId="0" applyNumberForma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wrapText="1"/>
    </xf>
    <xf numFmtId="0" fontId="0" fillId="38" borderId="10" xfId="0" applyFill="1" applyBorder="1" applyAlignment="1">
      <alignment vertical="top"/>
    </xf>
    <xf numFmtId="0" fontId="2" fillId="35" borderId="10" xfId="0" applyFont="1" applyFill="1" applyBorder="1" applyAlignment="1">
      <alignment vertical="top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3" fontId="0" fillId="0" borderId="0" xfId="0" applyNumberFormat="1" applyAlignment="1">
      <alignment horizontal="left" vertical="top"/>
    </xf>
    <xf numFmtId="3" fontId="0" fillId="0" borderId="0" xfId="0" applyNumberFormat="1" applyAlignment="1">
      <alignment horizontal="right" vertical="top"/>
    </xf>
    <xf numFmtId="0" fontId="5" fillId="0" borderId="12" xfId="0" applyFont="1" applyBorder="1" applyAlignment="1">
      <alignment/>
    </xf>
    <xf numFmtId="1" fontId="5" fillId="0" borderId="10" xfId="0" applyNumberFormat="1" applyFont="1" applyBorder="1" applyAlignment="1">
      <alignment horizontal="left" vertical="top"/>
    </xf>
    <xf numFmtId="3" fontId="0" fillId="0" borderId="0" xfId="0" applyNumberFormat="1" applyAlignment="1">
      <alignment/>
    </xf>
    <xf numFmtId="172" fontId="45" fillId="34" borderId="10" xfId="0" applyNumberFormat="1" applyFont="1" applyFill="1" applyBorder="1" applyAlignment="1">
      <alignment horizontal="right" vertical="top"/>
    </xf>
    <xf numFmtId="172" fontId="45" fillId="34" borderId="10" xfId="44" applyNumberFormat="1" applyFont="1" applyFill="1" applyBorder="1" applyAlignment="1">
      <alignment horizontal="right" vertical="top"/>
    </xf>
    <xf numFmtId="172" fontId="0" fillId="0" borderId="10" xfId="0" applyNumberFormat="1" applyBorder="1" applyAlignment="1">
      <alignment vertical="top"/>
    </xf>
    <xf numFmtId="172" fontId="45" fillId="33" borderId="10" xfId="0" applyNumberFormat="1" applyFont="1" applyFill="1" applyBorder="1" applyAlignment="1">
      <alignment vertical="top"/>
    </xf>
    <xf numFmtId="172" fontId="28" fillId="33" borderId="10" xfId="0" applyNumberFormat="1" applyFont="1" applyFill="1" applyBorder="1" applyAlignment="1">
      <alignment vertical="top"/>
    </xf>
    <xf numFmtId="172" fontId="5" fillId="0" borderId="10" xfId="0" applyNumberFormat="1" applyFont="1" applyBorder="1" applyAlignment="1">
      <alignment vertical="top"/>
    </xf>
    <xf numFmtId="172" fontId="2" fillId="35" borderId="10" xfId="0" applyNumberFormat="1" applyFont="1" applyFill="1" applyBorder="1" applyAlignment="1">
      <alignment/>
    </xf>
    <xf numFmtId="172" fontId="0" fillId="0" borderId="10" xfId="0" applyNumberFormat="1" applyBorder="1" applyAlignment="1">
      <alignment horizontal="right" vertical="top"/>
    </xf>
    <xf numFmtId="172" fontId="45" fillId="37" borderId="10" xfId="0" applyNumberFormat="1" applyFont="1" applyFill="1" applyBorder="1" applyAlignment="1">
      <alignment horizontal="right" vertical="top"/>
    </xf>
    <xf numFmtId="172" fontId="9" fillId="0" borderId="10" xfId="0" applyNumberFormat="1" applyFont="1" applyBorder="1" applyAlignment="1">
      <alignment vertical="top"/>
    </xf>
    <xf numFmtId="172" fontId="0" fillId="0" borderId="10" xfId="0" applyNumberFormat="1" applyBorder="1" applyAlignment="1">
      <alignment horizontal="left" vertical="top"/>
    </xf>
    <xf numFmtId="172" fontId="0" fillId="0" borderId="10" xfId="0" applyNumberFormat="1" applyBorder="1" applyAlignment="1">
      <alignment horizontal="right"/>
    </xf>
    <xf numFmtId="172" fontId="0" fillId="0" borderId="10" xfId="0" applyNumberFormat="1" applyBorder="1" applyAlignment="1">
      <alignment/>
    </xf>
    <xf numFmtId="172" fontId="0" fillId="0" borderId="10" xfId="0" applyNumberFormat="1" applyFill="1" applyBorder="1" applyAlignment="1">
      <alignment horizontal="right" vertical="top"/>
    </xf>
    <xf numFmtId="172" fontId="3" fillId="35" borderId="10" xfId="0" applyNumberFormat="1" applyFont="1" applyFill="1" applyBorder="1" applyAlignment="1">
      <alignment vertical="top"/>
    </xf>
    <xf numFmtId="172" fontId="0" fillId="0" borderId="0" xfId="0" applyNumberFormat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4" fillId="0" borderId="0" xfId="0" applyFon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">
      <selection activeCell="I17" sqref="I17"/>
    </sheetView>
  </sheetViews>
  <sheetFormatPr defaultColWidth="8.7109375" defaultRowHeight="15"/>
  <cols>
    <col min="1" max="1" width="11.7109375" style="1" customWidth="1"/>
    <col min="2" max="2" width="56.421875" style="1" customWidth="1"/>
    <col min="3" max="3" width="15.28125" style="1" hidden="1" customWidth="1"/>
    <col min="4" max="4" width="15.140625" style="1" customWidth="1"/>
    <col min="5" max="6" width="8.7109375" style="0" customWidth="1"/>
  </cols>
  <sheetData>
    <row r="1" spans="1:3" ht="15">
      <c r="A1" s="58" t="s">
        <v>0</v>
      </c>
      <c r="B1" s="58"/>
      <c r="C1" s="2"/>
    </row>
    <row r="2" spans="1:4" ht="15">
      <c r="A2" s="58" t="s">
        <v>86</v>
      </c>
      <c r="B2" s="58"/>
      <c r="C2" s="3" t="s">
        <v>1</v>
      </c>
      <c r="D2" s="1" t="s">
        <v>2</v>
      </c>
    </row>
    <row r="3" spans="1:4" ht="14.25">
      <c r="A3" s="4">
        <v>1</v>
      </c>
      <c r="B3" s="4" t="s">
        <v>3</v>
      </c>
      <c r="C3" s="5">
        <v>163680</v>
      </c>
      <c r="D3" s="41">
        <f>SUM(D4,D9,D15+D7+D8)</f>
        <v>111787</v>
      </c>
    </row>
    <row r="4" spans="1:4" ht="14.25">
      <c r="A4" s="6" t="s">
        <v>4</v>
      </c>
      <c r="B4" s="6" t="s">
        <v>5</v>
      </c>
      <c r="C4" s="6">
        <f>C5+C6</f>
        <v>10200</v>
      </c>
      <c r="D4" s="42">
        <f>SUM(D5:D6)</f>
        <v>11450</v>
      </c>
    </row>
    <row r="5" spans="1:4" ht="14.25">
      <c r="A5" s="8" t="s">
        <v>6</v>
      </c>
      <c r="B5" s="8" t="s">
        <v>7</v>
      </c>
      <c r="C5" s="8">
        <v>600</v>
      </c>
      <c r="D5" s="42">
        <v>450</v>
      </c>
    </row>
    <row r="6" spans="1:4" ht="14.25">
      <c r="A6" s="8" t="s">
        <v>8</v>
      </c>
      <c r="B6" s="8" t="s">
        <v>9</v>
      </c>
      <c r="C6" s="9">
        <v>9600</v>
      </c>
      <c r="D6" s="42">
        <v>11000</v>
      </c>
    </row>
    <row r="7" spans="1:4" ht="13.5" customHeight="1">
      <c r="A7" s="6" t="s">
        <v>10</v>
      </c>
      <c r="B7" s="6" t="s">
        <v>11</v>
      </c>
      <c r="C7" s="10">
        <v>1108</v>
      </c>
      <c r="D7" s="42">
        <v>800</v>
      </c>
    </row>
    <row r="8" spans="1:6" ht="14.25" hidden="1">
      <c r="A8" s="6"/>
      <c r="B8" s="6"/>
      <c r="C8" s="10">
        <v>0</v>
      </c>
      <c r="D8" s="42"/>
      <c r="F8" s="39"/>
    </row>
    <row r="9" spans="1:4" ht="14.25">
      <c r="A9" s="6" t="s">
        <v>12</v>
      </c>
      <c r="B9" s="6" t="s">
        <v>13</v>
      </c>
      <c r="C9" s="11">
        <f>SUM(C10:C14)</f>
        <v>135959</v>
      </c>
      <c r="D9" s="43">
        <f>SUM(D10:D13)</f>
        <v>83237</v>
      </c>
    </row>
    <row r="10" spans="1:4" ht="14.25">
      <c r="A10" s="8" t="s">
        <v>14</v>
      </c>
      <c r="B10" s="8" t="s">
        <v>15</v>
      </c>
      <c r="C10" s="12">
        <v>38540</v>
      </c>
      <c r="D10" s="42">
        <v>46202</v>
      </c>
    </row>
    <row r="11" spans="1:4" ht="14.25">
      <c r="A11" s="8" t="s">
        <v>16</v>
      </c>
      <c r="B11" s="8" t="s">
        <v>17</v>
      </c>
      <c r="C11" s="12">
        <v>16539</v>
      </c>
      <c r="D11" s="42">
        <v>12535</v>
      </c>
    </row>
    <row r="12" spans="1:4" ht="14.25">
      <c r="A12" s="8" t="s">
        <v>18</v>
      </c>
      <c r="B12" s="8" t="s">
        <v>19</v>
      </c>
      <c r="C12" s="8">
        <v>23320</v>
      </c>
      <c r="D12" s="42">
        <v>20000</v>
      </c>
    </row>
    <row r="13" spans="1:4" ht="14.25">
      <c r="A13" s="8" t="s">
        <v>20</v>
      </c>
      <c r="B13" s="8" t="s">
        <v>21</v>
      </c>
      <c r="C13" s="9">
        <v>4527</v>
      </c>
      <c r="D13" s="42">
        <v>4500</v>
      </c>
    </row>
    <row r="14" spans="1:4" ht="0" customHeight="1" hidden="1">
      <c r="A14" s="13"/>
      <c r="B14" s="14"/>
      <c r="C14" s="12">
        <v>53033</v>
      </c>
      <c r="D14" s="42"/>
    </row>
    <row r="15" spans="1:4" ht="14.25">
      <c r="A15" s="15" t="s">
        <v>22</v>
      </c>
      <c r="B15" s="16" t="s">
        <v>23</v>
      </c>
      <c r="C15" s="15">
        <f>SUM(C16:C22)</f>
        <v>16413</v>
      </c>
      <c r="D15" s="44">
        <f>SUM(D16:D22)</f>
        <v>16300</v>
      </c>
    </row>
    <row r="16" spans="1:4" ht="14.25" hidden="1">
      <c r="A16" s="8"/>
      <c r="B16" s="8"/>
      <c r="C16" s="8">
        <v>0</v>
      </c>
      <c r="D16" s="42"/>
    </row>
    <row r="17" spans="1:4" ht="14.25">
      <c r="A17" s="8" t="s">
        <v>24</v>
      </c>
      <c r="B17" s="8" t="s">
        <v>25</v>
      </c>
      <c r="C17" s="8">
        <v>950</v>
      </c>
      <c r="D17" s="42">
        <v>900</v>
      </c>
    </row>
    <row r="18" spans="1:4" ht="14.25">
      <c r="A18" s="8" t="s">
        <v>26</v>
      </c>
      <c r="B18" s="8" t="s">
        <v>27</v>
      </c>
      <c r="C18" s="8">
        <v>666</v>
      </c>
      <c r="D18" s="42">
        <v>600</v>
      </c>
    </row>
    <row r="19" spans="1:4" ht="14.25" hidden="1">
      <c r="A19" s="8"/>
      <c r="B19" s="8"/>
      <c r="C19" s="8">
        <v>0</v>
      </c>
      <c r="D19" s="42"/>
    </row>
    <row r="20" spans="1:4" ht="14.25">
      <c r="A20" s="8" t="s">
        <v>28</v>
      </c>
      <c r="B20" s="8" t="s">
        <v>29</v>
      </c>
      <c r="C20" s="8">
        <v>2800</v>
      </c>
      <c r="D20" s="45">
        <v>2800</v>
      </c>
    </row>
    <row r="21" spans="1:4" ht="14.25">
      <c r="A21" s="8" t="s">
        <v>30</v>
      </c>
      <c r="B21" s="8" t="s">
        <v>31</v>
      </c>
      <c r="C21" s="12">
        <v>11997</v>
      </c>
      <c r="D21" s="45">
        <v>12000</v>
      </c>
    </row>
    <row r="22" spans="1:4" ht="0.75" customHeight="1">
      <c r="A22" s="8"/>
      <c r="B22" s="8"/>
      <c r="C22" s="8">
        <v>0</v>
      </c>
      <c r="D22" s="42"/>
    </row>
    <row r="23" spans="1:4" ht="14.25">
      <c r="A23" s="19">
        <v>2</v>
      </c>
      <c r="B23" s="19" t="s">
        <v>32</v>
      </c>
      <c r="C23" s="20">
        <f>SUM(C24,C29,C47,C46,C48,C49,C50)</f>
        <v>86802.82</v>
      </c>
      <c r="D23" s="40">
        <f>SUM(D24,D29,D50+D45+D46+D47+D48+D49)</f>
        <v>111783.32</v>
      </c>
    </row>
    <row r="24" spans="1:4" ht="14.25">
      <c r="A24" s="6" t="s">
        <v>33</v>
      </c>
      <c r="B24" s="6" t="s">
        <v>34</v>
      </c>
      <c r="C24" s="6">
        <f>C25+C26+C27+C28</f>
        <v>33483.26</v>
      </c>
      <c r="D24" s="46">
        <f>SUM(D25:D28)</f>
        <v>46756.76</v>
      </c>
    </row>
    <row r="25" spans="1:4" ht="14.25">
      <c r="A25" s="56" t="s">
        <v>35</v>
      </c>
      <c r="B25" s="8" t="s">
        <v>73</v>
      </c>
      <c r="C25" s="22">
        <v>27357</v>
      </c>
      <c r="D25" s="47">
        <v>38586</v>
      </c>
    </row>
    <row r="26" spans="1:4" ht="14.25">
      <c r="A26" s="8" t="s">
        <v>36</v>
      </c>
      <c r="B26" s="8" t="s">
        <v>37</v>
      </c>
      <c r="C26" s="23">
        <v>6120.5</v>
      </c>
      <c r="D26" s="47">
        <v>7365</v>
      </c>
    </row>
    <row r="27" spans="1:4" ht="14.25">
      <c r="A27" s="8" t="s">
        <v>38</v>
      </c>
      <c r="B27" s="8" t="s">
        <v>39</v>
      </c>
      <c r="C27" s="24">
        <v>5.76</v>
      </c>
      <c r="D27" s="47">
        <v>5.76</v>
      </c>
    </row>
    <row r="28" spans="1:4" ht="14.25">
      <c r="A28" s="8" t="s">
        <v>40</v>
      </c>
      <c r="B28" s="8" t="s">
        <v>41</v>
      </c>
      <c r="C28" s="24"/>
      <c r="D28" s="47">
        <v>800</v>
      </c>
    </row>
    <row r="29" spans="1:4" ht="14.25">
      <c r="A29" s="6" t="s">
        <v>42</v>
      </c>
      <c r="B29" s="6" t="s">
        <v>43</v>
      </c>
      <c r="C29" s="6">
        <f>C30+C31+C32+C33+C34+C35+C36+C37+C38+C39+C40+C41</f>
        <v>31727.559999999998</v>
      </c>
      <c r="D29" s="48">
        <f>SUM(D30:D44)</f>
        <v>36466.56</v>
      </c>
    </row>
    <row r="30" spans="1:4" ht="14.25">
      <c r="A30" s="8" t="s">
        <v>44</v>
      </c>
      <c r="B30" s="25" t="s">
        <v>45</v>
      </c>
      <c r="C30" s="26">
        <v>8556.56</v>
      </c>
      <c r="D30" s="49">
        <v>8556.56</v>
      </c>
    </row>
    <row r="31" spans="1:4" ht="26.25">
      <c r="A31" s="8" t="s">
        <v>46</v>
      </c>
      <c r="B31" s="25" t="s">
        <v>47</v>
      </c>
      <c r="C31" s="7">
        <f>1603+26+41+2</f>
        <v>1672</v>
      </c>
      <c r="D31" s="42">
        <f>1603+26+41+2</f>
        <v>1672</v>
      </c>
    </row>
    <row r="32" spans="1:4" ht="12.75" customHeight="1">
      <c r="A32" s="8" t="s">
        <v>38</v>
      </c>
      <c r="B32" s="8" t="s">
        <v>48</v>
      </c>
      <c r="C32" s="7">
        <v>10400</v>
      </c>
      <c r="D32" s="42">
        <v>10400</v>
      </c>
    </row>
    <row r="33" spans="1:4" ht="14.25" hidden="1">
      <c r="A33" s="8"/>
      <c r="B33" s="8"/>
      <c r="C33" s="7"/>
      <c r="D33" s="50"/>
    </row>
    <row r="34" spans="1:4" ht="14.25">
      <c r="A34" s="8" t="s">
        <v>49</v>
      </c>
      <c r="B34" s="27" t="s">
        <v>50</v>
      </c>
      <c r="C34" s="28">
        <v>1395</v>
      </c>
      <c r="D34" s="47">
        <v>1200</v>
      </c>
    </row>
    <row r="35" spans="1:4" ht="14.25">
      <c r="A35" s="8" t="s">
        <v>51</v>
      </c>
      <c r="B35" s="8" t="s">
        <v>52</v>
      </c>
      <c r="C35" s="7">
        <v>1800</v>
      </c>
      <c r="D35" s="42">
        <v>1800</v>
      </c>
    </row>
    <row r="36" spans="1:4" ht="13.5" customHeight="1">
      <c r="A36" s="8" t="s">
        <v>53</v>
      </c>
      <c r="B36" s="8" t="s">
        <v>54</v>
      </c>
      <c r="C36" s="7">
        <v>200</v>
      </c>
      <c r="D36" s="42">
        <v>200</v>
      </c>
    </row>
    <row r="37" spans="1:4" ht="14.25" hidden="1">
      <c r="A37" s="8"/>
      <c r="B37" s="25"/>
      <c r="C37" s="29"/>
      <c r="D37" s="50"/>
    </row>
    <row r="38" spans="1:4" ht="27">
      <c r="A38" s="8" t="s">
        <v>55</v>
      </c>
      <c r="B38" s="30" t="s">
        <v>76</v>
      </c>
      <c r="C38" s="29">
        <v>3420</v>
      </c>
      <c r="D38" s="51">
        <v>2000</v>
      </c>
    </row>
    <row r="39" spans="1:4" ht="14.25">
      <c r="A39" s="8" t="s">
        <v>56</v>
      </c>
      <c r="B39" s="8" t="s">
        <v>57</v>
      </c>
      <c r="C39" s="29">
        <f>1380+304+10+91</f>
        <v>1785</v>
      </c>
      <c r="D39" s="52">
        <f>1380+304+10+91</f>
        <v>1785</v>
      </c>
    </row>
    <row r="40" spans="1:4" ht="14.25">
      <c r="A40" s="8" t="s">
        <v>58</v>
      </c>
      <c r="B40" s="25" t="s">
        <v>59</v>
      </c>
      <c r="C40" s="29">
        <v>373</v>
      </c>
      <c r="D40" s="52">
        <v>373</v>
      </c>
    </row>
    <row r="41" spans="1:4" ht="14.25">
      <c r="A41" s="8" t="s">
        <v>60</v>
      </c>
      <c r="B41" s="8" t="s">
        <v>61</v>
      </c>
      <c r="C41" s="7">
        <v>2126</v>
      </c>
      <c r="D41" s="47">
        <v>1500</v>
      </c>
    </row>
    <row r="42" spans="1:4" ht="14.25" hidden="1">
      <c r="A42" s="13"/>
      <c r="B42" s="8"/>
      <c r="C42" s="31">
        <v>5232</v>
      </c>
      <c r="D42" s="47"/>
    </row>
    <row r="43" spans="1:4" ht="14.25">
      <c r="A43" s="13" t="s">
        <v>77</v>
      </c>
      <c r="B43" s="8" t="s">
        <v>75</v>
      </c>
      <c r="C43" s="27">
        <v>895</v>
      </c>
      <c r="D43" s="47">
        <v>4000</v>
      </c>
    </row>
    <row r="44" spans="1:4" ht="14.25">
      <c r="A44" s="8" t="s">
        <v>78</v>
      </c>
      <c r="B44" s="8" t="s">
        <v>62</v>
      </c>
      <c r="C44" s="27"/>
      <c r="D44" s="53">
        <v>2980</v>
      </c>
    </row>
    <row r="45" spans="1:4" ht="14.25">
      <c r="A45" s="6" t="s">
        <v>63</v>
      </c>
      <c r="B45" s="6" t="s">
        <v>64</v>
      </c>
      <c r="C45" s="32">
        <v>0</v>
      </c>
      <c r="D45" s="50"/>
    </row>
    <row r="46" spans="1:4" ht="14.25">
      <c r="A46" s="6" t="s">
        <v>79</v>
      </c>
      <c r="B46" s="6" t="s">
        <v>66</v>
      </c>
      <c r="C46" s="21">
        <v>327</v>
      </c>
      <c r="D46" s="47">
        <v>300</v>
      </c>
    </row>
    <row r="47" spans="1:4" ht="14.25">
      <c r="A47" s="6" t="s">
        <v>80</v>
      </c>
      <c r="B47" s="6" t="s">
        <v>67</v>
      </c>
      <c r="C47" s="32">
        <v>1605</v>
      </c>
      <c r="D47" s="47">
        <v>2000</v>
      </c>
    </row>
    <row r="48" spans="1:4" ht="14.25">
      <c r="A48" s="6" t="s">
        <v>81</v>
      </c>
      <c r="B48" s="6" t="s">
        <v>68</v>
      </c>
      <c r="C48" s="32">
        <v>2400</v>
      </c>
      <c r="D48" s="47">
        <v>2400</v>
      </c>
    </row>
    <row r="49" spans="1:4" ht="14.25">
      <c r="A49" s="6" t="s">
        <v>82</v>
      </c>
      <c r="B49" s="6" t="s">
        <v>69</v>
      </c>
      <c r="C49" s="32">
        <v>1210</v>
      </c>
      <c r="D49" s="54">
        <v>1210</v>
      </c>
    </row>
    <row r="50" spans="1:4" ht="14.25">
      <c r="A50" s="6" t="s">
        <v>65</v>
      </c>
      <c r="B50" s="6" t="s">
        <v>70</v>
      </c>
      <c r="C50" s="32">
        <f>C51+C52+C53+C54+C55</f>
        <v>16050</v>
      </c>
      <c r="D50" s="48">
        <f>SUM(D51:D56)</f>
        <v>22650</v>
      </c>
    </row>
    <row r="51" spans="1:4" ht="14.25">
      <c r="A51" s="8" t="s">
        <v>83</v>
      </c>
      <c r="B51" s="8" t="s">
        <v>71</v>
      </c>
      <c r="C51" s="17">
        <f>880+170</f>
        <v>1050</v>
      </c>
      <c r="D51" s="45">
        <f>880+170</f>
        <v>1050</v>
      </c>
    </row>
    <row r="52" spans="1:4" ht="25.5" customHeight="1">
      <c r="A52" s="8" t="s">
        <v>84</v>
      </c>
      <c r="B52" s="25" t="s">
        <v>72</v>
      </c>
      <c r="C52" s="17">
        <v>0</v>
      </c>
      <c r="D52" s="47">
        <v>10600</v>
      </c>
    </row>
    <row r="53" spans="1:4" ht="14.25" hidden="1">
      <c r="A53" s="8"/>
      <c r="B53" s="8"/>
      <c r="C53" s="18">
        <v>15000</v>
      </c>
      <c r="D53" s="47"/>
    </row>
    <row r="54" spans="1:4" ht="14.25" hidden="1">
      <c r="A54" s="8"/>
      <c r="B54" s="8"/>
      <c r="C54" s="17">
        <v>0</v>
      </c>
      <c r="D54" s="50"/>
    </row>
    <row r="55" spans="1:4" ht="0" customHeight="1" hidden="1">
      <c r="A55" s="33"/>
      <c r="B55" s="34"/>
      <c r="C55" s="37"/>
      <c r="D55" s="55"/>
    </row>
    <row r="56" spans="1:4" ht="14.25">
      <c r="A56" s="57" t="s">
        <v>85</v>
      </c>
      <c r="B56" s="8" t="s">
        <v>74</v>
      </c>
      <c r="C56" s="38"/>
      <c r="D56" s="51">
        <v>11000</v>
      </c>
    </row>
    <row r="57" spans="3:4" ht="14.25">
      <c r="C57" s="35">
        <v>76877</v>
      </c>
      <c r="D57" s="36">
        <f>SUM(D3-D23)</f>
        <v>3.679999999993015</v>
      </c>
    </row>
    <row r="58" ht="14.25">
      <c r="D58" s="35"/>
    </row>
    <row r="59" ht="14.25">
      <c r="D59" s="55"/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egija</dc:creator>
  <cp:keywords/>
  <dc:description/>
  <cp:lastModifiedBy>egija</cp:lastModifiedBy>
  <dcterms:created xsi:type="dcterms:W3CDTF">2021-04-19T12:22:37Z</dcterms:created>
  <dcterms:modified xsi:type="dcterms:W3CDTF">2021-04-29T04:45:34Z</dcterms:modified>
  <cp:category/>
  <cp:version/>
  <cp:contentType/>
  <cp:contentStatus/>
</cp:coreProperties>
</file>